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agenciaateneaco.sharepoint.com/sites/oficinajuridica/Documentos compartidos/OFICINA JURÍDICA/Solicitudes OAJ- Despacho/Proposiciones/2025/Proposición 168 de 2025BALANCE DE EJECUCIÓN PLAN DE DESARROLLO/Punto 1/"/>
    </mc:Choice>
  </mc:AlternateContent>
  <xr:revisionPtr revIDLastSave="0" documentId="8_{359D4034-CA56-EA47-9C64-F498C422521C}" xr6:coauthVersionLast="47" xr6:coauthVersionMax="47" xr10:uidLastSave="{00000000-0000-0000-0000-000000000000}"/>
  <bookViews>
    <workbookView xWindow="-98" yWindow="-98" windowWidth="19095" windowHeight="12075" xr2:uid="{B77E122F-79E5-4076-A905-F49954D12279}"/>
  </bookViews>
  <sheets>
    <sheet name="Proyectos de inversión" sheetId="2" r:id="rId1"/>
    <sheet name="PDD" sheetId="1" r:id="rId2"/>
  </sheets>
  <definedNames>
    <definedName name="_xlnm._FilterDatabase" localSheetId="0" hidden="1">'Proyectos de inversión'!$A$2:$U$27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7" i="2" l="1"/>
  <c r="R26" i="2"/>
  <c r="R12" i="2"/>
  <c r="R11" i="2"/>
  <c r="K16" i="2"/>
  <c r="K15" i="2"/>
  <c r="K14" i="2"/>
  <c r="K17" i="2"/>
  <c r="K13" i="2"/>
  <c r="K12" i="2"/>
  <c r="K11" i="2"/>
  <c r="R18" i="2"/>
  <c r="R19" i="2"/>
  <c r="R20" i="2"/>
  <c r="R21" i="2"/>
  <c r="R22" i="2"/>
  <c r="R24" i="2"/>
  <c r="R17" i="2"/>
  <c r="K18" i="2"/>
  <c r="K19" i="2"/>
  <c r="K23" i="2"/>
  <c r="K25" i="2"/>
  <c r="K26" i="2"/>
  <c r="K27" i="2"/>
  <c r="J4" i="1"/>
  <c r="R9" i="2"/>
  <c r="K10" i="2"/>
  <c r="K9" i="2"/>
  <c r="R4" i="2"/>
  <c r="J5" i="1"/>
  <c r="J6" i="1"/>
  <c r="K5" i="2"/>
  <c r="K6" i="2"/>
  <c r="K7" i="2"/>
  <c r="K8" i="2"/>
  <c r="K4" i="2"/>
  <c r="H6" i="1"/>
  <c r="H5" i="1"/>
  <c r="H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tc={2F435267-FD81-4327-923B-3F48A2CA33F2}</author>
    <author>tc={FB72B908-1435-4276-8B79-19FB733D9E06}</author>
    <author>tc={AF07BBA0-13B4-4BA6-BDB0-3C8138334605}</author>
    <author>tc={A0FB88F9-1E23-4D1F-8CC0-02872817CF10}</author>
  </authors>
  <commentList>
    <comment ref="K20" authorId="0" shapeId="0" xr:uid="{2F435267-FD81-4327-923B-3F48A2CA33F2}">
      <text>
        <t>[Threaded comment]
Your version of Excel allows you to read this threaded comment; however, any edits to it will get removed if the file is opened in a newer version of Excel. Learn more: https://go.microsoft.com/fwlink/?linkid=870924
Comment:
    Esta meta es creciente. No se suma.</t>
      </text>
    </comment>
    <comment ref="K21" authorId="1" shapeId="0" xr:uid="{FB72B908-1435-4276-8B79-19FB733D9E06}">
      <text>
        <t>[Threaded comment]
Your version of Excel allows you to read this threaded comment; however, any edits to it will get removed if the file is opened in a newer version of Excel. Learn more: https://go.microsoft.com/fwlink/?linkid=870924
Comment:
    Esta meta es constante. No se suma.</t>
      </text>
    </comment>
    <comment ref="K22" authorId="2" shapeId="0" xr:uid="{AF07BBA0-13B4-4BA6-BDB0-3C8138334605}">
      <text>
        <t>[Threaded comment]
Your version of Excel allows you to read this threaded comment; however, any edits to it will get removed if the file is opened in a newer version of Excel. Learn more: https://go.microsoft.com/fwlink/?linkid=870924
Comment:
    Esta meta es constante. No se suma.</t>
      </text>
    </comment>
    <comment ref="K24" authorId="3" shapeId="0" xr:uid="{A0FB88F9-1E23-4D1F-8CC0-02872817CF10}">
      <text>
        <t xml:space="preserve">[Threaded comment]
Your version of Excel allows you to read this threaded comment; however, any edits to it will get removed if the file is opened in a newer version of Excel. Learn more: https://go.microsoft.com/fwlink/?linkid=870924
Comment:
    Esta meta es constante. No se suma.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tc={57192B1D-6ED9-4BCB-8314-FD4C2B5B3DAC}</author>
  </authors>
  <commentList>
    <comment ref="C3" authorId="0" shapeId="0" xr:uid="{57192B1D-6ED9-4BCB-8314-FD4C2B5B3DAC}">
      <text>
        <t>[Threaded comment]
Your version of Excel allows you to read this threaded comment; however, any edits to it will get removed if the file is opened in a newer version of Excel. Learn more: https://go.microsoft.com/fwlink/?linkid=870924
Comment:
    Ese fue el valor publicado en PDD, luego fue ajustado a 63,3%</t>
      </text>
    </comment>
  </commentList>
</comments>
</file>

<file path=xl/sharedStrings.xml><?xml version="1.0" encoding="utf-8"?>
<sst xmlns="http://schemas.openxmlformats.org/spreadsheetml/2006/main" count="297" uniqueCount="110">
  <si>
    <t>Código Proyecto de inversión - SEGPLAN</t>
  </si>
  <si>
    <t>Proyecto de inversión</t>
  </si>
  <si>
    <t xml:space="preserve"> Objetivo estratégico del PDD</t>
  </si>
  <si>
    <t>Programa del PDD</t>
  </si>
  <si>
    <t>Metas proyecto de inversión</t>
  </si>
  <si>
    <t xml:space="preserve">Área funcional a cargo </t>
  </si>
  <si>
    <t>Magnitud metas</t>
  </si>
  <si>
    <t>Total cuatrienio metas</t>
  </si>
  <si>
    <t>Reprogramaciones a las metas</t>
  </si>
  <si>
    <t>Justificación de reprogramación</t>
  </si>
  <si>
    <t>Fecha de reprogramación</t>
  </si>
  <si>
    <t>Ejecución presupuestal 2024</t>
  </si>
  <si>
    <t>Avance 2024</t>
  </si>
  <si>
    <t>Logros</t>
  </si>
  <si>
    <t>Dificultades</t>
  </si>
  <si>
    <t>% de compromiso</t>
  </si>
  <si>
    <t>% de giro</t>
  </si>
  <si>
    <t>Magnitud</t>
  </si>
  <si>
    <t>% cumplimiento</t>
  </si>
  <si>
    <t>007_7913</t>
  </si>
  <si>
    <t>Implementación del sistema de educación postmedia para Bogotá D.C.</t>
  </si>
  <si>
    <t>3. Bogotá confía en su potencial</t>
  </si>
  <si>
    <t>16. Atención Integral a la Primera Infancia y Educación como Eje del Potencial Humano.</t>
  </si>
  <si>
    <t>1. Beneficiar personas con renovación de matrícula en el marco de la estrategias Jóvenes a la U y la U en Tú Colegio.</t>
  </si>
  <si>
    <t>Gerencia de Educación Posmedia</t>
  </si>
  <si>
    <t>n/a</t>
  </si>
  <si>
    <t>0205_8122</t>
  </si>
  <si>
    <t>Fortalecimiento e implementación de estrategias de acceso y permanencia en programas de educación posmedia pertinentes y acordes con las demandas sociales y productivas de Bogotá D.C.</t>
  </si>
  <si>
    <t>1. Apoyar financieramente a personas con programas de acceso a la educación posmedia priorizando la pertinencia y la calidad.</t>
  </si>
  <si>
    <t>Con la primera convocatoria de Jóvenes a al E se llegó a 2.389 elegibles de la convocatoria ampliada y 250 de instituciones de educación superior públicas.</t>
  </si>
  <si>
    <t xml:space="preserve">
En la vigencia 2024, se disminuye la magnitud de metas, en coherencia con la asignación presupuestal designada para la meta, la cual era cero; y sujeto a las directrices de la SDP; no se puede contar con magintud de meta sin recurso presupuestal asignado</t>
  </si>
  <si>
    <t>2. Apoyar financieramente a personas a través de los planes de fortalecimiento institucional y fomento a la calidad de la oferta pública de educación posmedia.</t>
  </si>
  <si>
    <t>3. Beneficiar a personas en el acceso a la educación posmedia a través de mecanismos de financiación de largo plazo.</t>
  </si>
  <si>
    <t>4. Habilitar el acceso de personas a contenidos diversos, flexibles y pertinentes de nivelación, formación y orientación sociocupacional, a través de un ecosistema digital para el aprendizaje.</t>
  </si>
  <si>
    <t>5. Entregar a personas apoyos de sostenimiento que promuevan la permanencia en la educación posmedia.</t>
  </si>
  <si>
    <t>0192_8138</t>
  </si>
  <si>
    <t>Implementación de estrategias de formación a través de ciclos cortos y/o certificaciones que permitan adquirir las habilidades y competencias necesarias para mejorar la empleabilidad en Bogotá D.C.</t>
  </si>
  <si>
    <t>17. Formación para el trabajo y acceso a oportunidades educativas</t>
  </si>
  <si>
    <t>1. Beneficiar personas mediante el desarrollo de programas de acceso a formación de ciclo corto y/o certificaciones que mejoren las competencias y habilidades de los bogotanos.</t>
  </si>
  <si>
    <t>En la vigencia 2024 de 1.500 a 6.224</t>
  </si>
  <si>
    <t>Modificación de la magnitud de la Meta 1 del Proyecto de Inversión 8138 "Ejecutar estrategias que fomenten el involucramiento y la permanencia en programas de ciclo corto y/o certificaciones" considerando que las gestiones realizadas durante el segundo semestre de 2024 permitieron ampliar significativamente el alcance de las acciones previstas. Estas gestiones incluyeron la formalización de nuevos convenios con instituciones educativas, la optimización de recursos presupuestales asignados y la implementación de estrategias de promoción más efectivas, lo que resultó en un incremento considerable en el número de potenciales beneficiarios.</t>
  </si>
  <si>
    <t>26 de diciembre del 2024</t>
  </si>
  <si>
    <t>Talento Capital formación corresponde a la transición del programa Todos a la U de la Agencia Atenea, que tiene como objetivo la formación de ciclos cortos en habilidades del siglo XXI con énfasis en sectores productivos estratégicos para la ciudad. Por convocatoria se llegó a los siguientes beneficiarios: Todos a la U 6 (TI): 1.719, Talento Capital 1 (BPO): 3.087 y Talento Capital 2 (ingles): 1.418.</t>
  </si>
  <si>
    <t>2. Beneficiar a 1.500 personas con estrategias que promuevan el involucramiento, la permanencia, calidad y conexión con el sector real en programas de ciclos cortos y/o certificaciones.</t>
  </si>
  <si>
    <t>Para el cuatrienio de 5.000 a 1.500</t>
  </si>
  <si>
    <t>Ajustar la actividad – meta 2 del Proyecto de Inversión 8138 denominada “Beneficiar personas con estrategias que promuevan el involucramiento y la permanencia en programas de ciclos cortos y/o certificaciones” considerando la articulación con la Secretaría de Integración Social (SDIS), que asume un papel clave en la implementación de apoyos para jóvenes con potencial en este tipo de formación. Al delegar esta función a la Secretaría de Integración Social, se evita la duplicidad de esfuerzos y recursos, lo que optimiza la eficiencia de las intervenciones públicas.</t>
  </si>
  <si>
    <t>4 de octubre del 2024</t>
  </si>
  <si>
    <t>0165_8041</t>
  </si>
  <si>
    <t>Consolidación del ecosistema de ciencia, tecnología e innovación para facilitar la resolución de necesidades y retos de Bogotá D.C.</t>
  </si>
  <si>
    <t>03 Bogotá confía en su potencial</t>
  </si>
  <si>
    <t xml:space="preserve">18. Ciencia, tecnología e innovación- CTeI para desarrollar nuestro potencial y promover el de nuestros vecinos regionales. </t>
  </si>
  <si>
    <t xml:space="preserve">1. Finaciar proyectos de CTeI para la ciudad en los sectores priorizados. </t>
  </si>
  <si>
    <t>Gerencia de Ciencia, Tecnología e Innovación</t>
  </si>
  <si>
    <t>Desde la Agencia Atenea se está apoyando la investigación, el desarrollo tecnológico y la innovación. Para ello, las convocatorias lideradas han estado centradas en sectores priorizados, como economía circular, industrias creativas y culturales, medicina y ciencias de la salud, bioeconomía y tecnologías emergentes y 4.0.</t>
  </si>
  <si>
    <t xml:space="preserve">2. Realizar asistencias técnicas a proyectos priorizados para la presentación a fuentes de financiación. </t>
  </si>
  <si>
    <t>Durante el periodo se hizo un proceso de acompañamiento pos-postulación de los proyectos presentados a las convocatorias financiadas con recursos de asignación CTeI del Sistema General de Regalías. Este acompañamiento incluyó la apropiación de herramientas y sistemas de información específicos para la gestión de proyectos bajo Metodología General Ajustada (MGA).</t>
  </si>
  <si>
    <t>3. Elaborar documentos para fortalecer la gobernanza y la gestión de servicios del ecosistemas de CTeI.</t>
  </si>
  <si>
    <t>4. Beneficiar personas con apoyo financiero para la formación de nivel maestría.</t>
  </si>
  <si>
    <t>5. Beneficiar personas con apoyo financiero para la formación de nivel doctoral.</t>
  </si>
  <si>
    <t>6. Realizar estrategias de apropiación social del conocimiento.</t>
  </si>
  <si>
    <t>0159_8029</t>
  </si>
  <si>
    <t>Fortalecimiento institucional para la gestión de la educación posmedia, la ciencia y la tecnología en Bogotá D.C.</t>
  </si>
  <si>
    <t xml:space="preserve">1. Desarrollar documentos de investigación en temáticas estratégicas y misionales de la entidad. </t>
  </si>
  <si>
    <t>Gerencia de Estrategia</t>
  </si>
  <si>
    <t xml:space="preserve">1.  DTS Ciclo Corto: Analiza cómo los programas de ciclo corto reducen brechas de capital humano, mejoran la competitividad laboral y detalla la estrategia de ATENEA. 2. DTS Ciclo Largo: Estudia la Educación y Formación para el Trabajo (EFT) de ciclo largo; se realiza un diagnóstico y se desarrolla la estrategia de ATENEA. 3. DTS La U en Tu Colegio: Rediseña esta estrategia de doble titulación, incluyendo una teoría de cambio, propuestas de fortalecimiento, y otras actividades. 4. DTS Jóvenes a la E: Detalla la evolución del programa, fortaleciendo: (i) criterios de selección para beneficiarios y para la oferta, (ii) estrategia de permanencia, (iii) estrategia para IES públicas y (iv) inclusión EFT de ciclo largo como parte del programa. 5. Nota de Política - Tasa de Deserción: Análisis de la deserción en el programa JE, comparándolo con Bogotá y el nivel nacional, incluyendo las estregias de ATENEA. </t>
  </si>
  <si>
    <t xml:space="preserve">2. Generar documentos de procesamiento y análisis de información y de difusión de conocimiento. </t>
  </si>
  <si>
    <t>Subgerencia de Análisis de la Información y Gestión del Conocimiento</t>
  </si>
  <si>
    <t>En el año se elaboraron los siguientes documentos: 1. Análisis de elegibles de la primera convocatoria de JE (JE1), desde el punto de vista descriptivo y de tasas de elegibilidad. 2. Análisis comparativo de desistimientos de JE1 y JU6, que incorporó estadísticas descriptivas y un modelo de probabilidad. 3. Documentos de diagnóstico de JE y UTC. 4. Análisis de desistimientos de convocatorias 4 a 6 de JU. 5. Presentaciones mensuales de cifras. 6. Fichas de acompañamiento de programas de posmedia (incluye caracterización poblacional y de abandono). 7. Resultados de ejercicios de simulación de asignación de cupos. 8. Modelo predictivo de riesgo de abandono de formación en JE. 9. Fichas de lecciones aprendidas para la gestión del conocimiento acompañamiento y pasantía social.  10. Extracción de vacantes del Servicio Público de Empleo utilizando metodologías de machine learning.</t>
  </si>
  <si>
    <t xml:space="preserve">3. Realizar documentos de planeación en el marco de la gestión institucional </t>
  </si>
  <si>
    <t>subgerencia de Planeación</t>
  </si>
  <si>
    <t>Durante el 2024, se elaboraron los siguientes documentos de Planeación:
1. Plan de recomendaciones MIPG, producto del resultado del FURAG
2. Matriz de líneas de defensa, divulgada y aprobada.
3. Guía metodológica para la Planeación estratégica"</t>
  </si>
  <si>
    <t>4. Implementar el 90% de los servicios tecnológicos definidos en la estrategia de transformación digital de la Agencia.</t>
  </si>
  <si>
    <t>Subgerencia de Tecnologías de las Información y las comunicaciones</t>
  </si>
  <si>
    <t>Se  realizó la definición y actualización del PETIC. Se definió y probó el plan de recuperación ante desastres para la infraestructura y servicios TIC de la entidad.</t>
  </si>
  <si>
    <t xml:space="preserve">5. Fortalecer 6 políticas y planes de la entidad en el marco del MIPG (Rediseño institucional, gestión del talento humano, documental, contractual, financiera y de servicio al ciudadano). </t>
  </si>
  <si>
    <t>Gerencia de Gestión Corporativa</t>
  </si>
  <si>
    <t xml:space="preserve">Se fortalecieron las 6 políticas y planes de la entidad en el marco MIPG por parte de la Gerencia Corporativa.  Actualizando  sus  procedimientos, manuales, planes, políticas, formatos, guías  entre los cuales se encuentran: el Manual de Contratación, Manual de administración y cobro de Cartera, Procedimiento SIVICOF, Procedimiento Cierre Contable, Procedimiento Creación o Actualización de Terceros,  Procedimiento de Vinculación, Procedimiento de Certificación Contractual, Procedimiento  de Prácticas Laborales , Política de Gestión Documental, Procedimiento de Supervisión e Interventoría, Programa de Gestión Documental, Manual SIC, Plan De Conservación Documental, Plan de Preservación  Digital, Guía sobre declaración de los posibles conflictos de interés, impedimentos y recusaciones y el formato Declaración de Conflicto de intereses para funcionarios y contratista, igualmente se actualizaron los formatos que sirven de soporte en estos tipos documentales. </t>
  </si>
  <si>
    <t xml:space="preserve">6. Consolidar sistemas de información asociados a los procesos administrativos, financieros y contractuales. </t>
  </si>
  <si>
    <t>Se consolidaron los tres sistemas de información asociados a los procesos administrativos, financieros y contractuales, en el aplicativo seven se realizaron desarrollos en los módulos de presupuesto, requisiciones, plan anual de adquisiciones, pagos (Tesorería) módulos que en su mayoría se encuentran desarrollados de conformidad con las necesidades mínima establecidas dentro del plan de trabajo para la vigencia 2024. En el aplicativo KACTUS se realizaron desarrollos en los módulos de nómina, seguridad social y parafiscales, provisiones y reportes. En el aplicativo SIGA se migraron dos series documentales, el módulo de gestión expedientes contractuales vigencia 2024 órdenes de prestación de servicios y la serie de historias laborales.</t>
  </si>
  <si>
    <t xml:space="preserve">7. Desarrollar actividades encaminadas a la prevención e investigación de faltas disciplinarias </t>
  </si>
  <si>
    <t>Ofcina de Control Interno Disciplinario</t>
  </si>
  <si>
    <t>en 2024 de 5 a 0</t>
  </si>
  <si>
    <t>En la vigencia 2024, se dimsinuye la magnitud de metas, en coherencia con la asignación presupuestal designada para la meta, la cual era cero; y sujeto a las directrices de la SDP; no se puede contar con magintud de meta sin recurso presupuestal asignado</t>
  </si>
  <si>
    <t>27 de septiebre 2024</t>
  </si>
  <si>
    <t xml:space="preserve">8. Atender el 100% de los requerimientos realizados a la oficina jurídica de manera oportuna. </t>
  </si>
  <si>
    <t>Oficina Jurídica</t>
  </si>
  <si>
    <t>La Oficina Juridica en el marco de sus competencias, realizó y cumplió con la atención oportuna de los diferentes requerimientos elevados por las áreas de la entidad, así como requerimientos externos, propendiendo por una gestión jurídica eficiente, oportuna y eficaz al interior de la Agencia.</t>
  </si>
  <si>
    <t xml:space="preserve">9. Realizar asistencias técnicas en el rol de evaluación y seguimiento del funcionamiento del sistema de control interno, la gestión y resultados de la entidad. </t>
  </si>
  <si>
    <t>Ofcina de Control Interno de Gestión</t>
  </si>
  <si>
    <t>en 2024 de 22 a 0</t>
  </si>
  <si>
    <t>En la vigencia 2024, se disminuye la magnitud de metas, en coherencia con la asignación presupuestal designada para la meta, la cual era cero; y sujeto a las directrices de la SDP; no se puede contar con magintud de meta sin recurso presupuestal asignado</t>
  </si>
  <si>
    <t>31 de diciembre 2024</t>
  </si>
  <si>
    <t xml:space="preserve">10. Desarrollar documentos de lineamientos técnicos derivados de la gestión de la dirección de la Agencia </t>
  </si>
  <si>
    <t>Dirección General</t>
  </si>
  <si>
    <t>El documento en el mes de diciembre se finalizó junto con la revisión final que consistió en técnica del proyecto Multicampus que expone los linieamientos técnicos a tener en cuenta dentro de la ejecución del proyecto.</t>
  </si>
  <si>
    <t xml:space="preserve">11. Desarrollar documentos que den cuenta del desarrollo, implementación y ejecución de las acciones plasmadas dentro de la estrategia de comunicaciones de Atenea. </t>
  </si>
  <si>
    <t>Oficina Asesora de Comunicaciones</t>
  </si>
  <si>
    <t xml:space="preserve">El avance del documento es completo, queda archivado en el Sharepoint de la Entidad. </t>
  </si>
  <si>
    <t>Tipo de indicador</t>
  </si>
  <si>
    <t>Meta PDD</t>
  </si>
  <si>
    <t>LB</t>
  </si>
  <si>
    <t>Metas anualizadas</t>
  </si>
  <si>
    <t>Meta cuatrienio</t>
  </si>
  <si>
    <t>Resultado</t>
  </si>
  <si>
    <t>Tasa de tránsito inmediato a educación posmedia (Porcentaje)</t>
  </si>
  <si>
    <t>Con rezago, dato no disponible</t>
  </si>
  <si>
    <t>Producto</t>
  </si>
  <si>
    <t>Ofrecer 32.000 cupos en las estrategias de acceso y permanencia en la educación superior y posmedia; de los cuales 22.000 cupos serán para educación superior y 10.000 cupos para educación para el trabajo y el desarrollo humano.</t>
  </si>
  <si>
    <t>Ofrecer 20.000 cupos de formación posmedia en cursos cortos orientados a jóvenes con potencial.</t>
  </si>
  <si>
    <t>Realizar 5 convocatorias de Ciencia tecnología e innovación para promover investigación de sectores priorizados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</si>
</sst>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43" formatCode="_-* #,##0.00_-;\-* #,##0.00_-;_-* &quot;-&quot;??_-;_-@_-"/>
    <numFmt numFmtId="164" formatCode="_-* #,##0.0_-;\-* #,##0.0_-;_-* &quot;-&quot;??_-;_-@_-"/>
    <numFmt numFmtId="165" formatCode="_-* #,##0_-;\-* #,##0_-;_-* &quot;-&quot;??_-;_-@_-"/>
    <numFmt numFmtId="166" formatCode="0.0%"/>
  </numFmts>
  <fonts count="7" x14ac:knownFonts="1">
    <font>
      <sz val="11"/>
      <color theme="1"/>
      <name val="Aptos Narrow"/>
      <family val="2"/>
      <scheme val="minor"/>
    </font>
    <font>
      <sz val="11"/>
      <color theme="1"/>
      <name val="Aptos Narrow"/>
      <family val="2"/>
      <scheme val="minor"/>
    </font>
    <font>
      <b/>
      <sz val="11"/>
      <color theme="0"/>
      <name val="Aptos Narrow"/>
      <family val="2"/>
      <scheme val="minor"/>
    </font>
    <font>
      <sz val="12"/>
      <color theme="1"/>
      <name val="Aptos Narrow"/>
      <family val="2"/>
      <scheme val="minor"/>
    </font>
    <font>
      <sz val="10"/>
      <name val="Arial"/>
      <family val="2"/>
    </font>
    <font>
      <sz val="10"/>
      <color rgb="FF000000"/>
      <name val="Arial"/>
      <family val="2"/>
    </font>
    <font>
      <sz val="10"/>
      <color rgb="FF000000"/>
      <name val="Arial"/>
    </font>
  </fonts>
  <fills count="10">
    <fill>
      <patternFill patternType="none"/>
    </fill>
    <fill>
      <patternFill patternType="gray125"/>
    </fill>
    <fill>
      <patternFill patternType="solid">
        <fgColor theme="5"/>
        <bgColor indexed="64"/>
      </patternFill>
    </fill>
    <fill>
      <patternFill patternType="solid">
        <fgColor theme="5" tint="0.79998168889431442"/>
        <bgColor indexed="64"/>
      </patternFill>
    </fill>
    <fill>
      <patternFill patternType="solid">
        <fgColor theme="3" tint="0.89999084444715716"/>
        <bgColor indexed="64"/>
      </patternFill>
    </fill>
    <fill>
      <patternFill patternType="solid">
        <fgColor rgb="FF002060"/>
        <bgColor indexed="64"/>
      </patternFill>
    </fill>
    <fill>
      <patternFill patternType="solid">
        <fgColor theme="0" tint="-0.14999847407452621"/>
        <bgColor indexed="64"/>
      </patternFill>
    </fill>
    <fill>
      <patternFill patternType="solid">
        <fgColor theme="7"/>
        <bgColor indexed="64"/>
      </patternFill>
    </fill>
    <fill>
      <patternFill patternType="solid">
        <fgColor theme="9"/>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0" fontId="4" fillId="0" borderId="0"/>
    <xf numFmtId="0" fontId="1" fillId="0" borderId="0"/>
    <xf numFmtId="0" fontId="1" fillId="0" borderId="0"/>
    <xf numFmtId="9" fontId="3" fillId="0" borderId="0" applyFont="0" applyFill="0" applyBorder="0" applyAlignment="0" applyProtection="0"/>
    <xf numFmtId="44" fontId="1" fillId="0" borderId="0" applyFont="0" applyFill="0" applyBorder="0" applyAlignment="0" applyProtection="0"/>
  </cellStyleXfs>
  <cellXfs count="57">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wrapText="1"/>
    </xf>
    <xf numFmtId="0" fontId="2" fillId="2" borderId="1" xfId="0" applyFont="1" applyFill="1" applyBorder="1" applyAlignment="1">
      <alignment horizontal="center" vertical="center"/>
    </xf>
    <xf numFmtId="0" fontId="0" fillId="3" borderId="1" xfId="0" applyFill="1" applyBorder="1" applyAlignment="1">
      <alignment vertical="center"/>
    </xf>
    <xf numFmtId="0" fontId="0" fillId="4" borderId="1" xfId="0" applyFill="1" applyBorder="1" applyAlignment="1">
      <alignment vertical="center"/>
    </xf>
    <xf numFmtId="165" fontId="0" fillId="0" borderId="1" xfId="1" applyNumberFormat="1" applyFont="1" applyBorder="1" applyAlignment="1">
      <alignment horizontal="center" vertical="center"/>
    </xf>
    <xf numFmtId="9" fontId="0" fillId="0" borderId="1" xfId="2" applyFont="1" applyBorder="1" applyAlignment="1">
      <alignment horizontal="center" vertical="center"/>
    </xf>
    <xf numFmtId="165" fontId="0" fillId="0" borderId="1" xfId="1" applyNumberFormat="1" applyFont="1" applyBorder="1" applyAlignment="1">
      <alignment vertical="center"/>
    </xf>
    <xf numFmtId="166" fontId="0" fillId="0" borderId="1" xfId="2" applyNumberFormat="1" applyFont="1" applyBorder="1" applyAlignment="1">
      <alignment horizontal="center" vertical="center"/>
    </xf>
    <xf numFmtId="0" fontId="2" fillId="5" borderId="0" xfId="0" applyFont="1" applyFill="1" applyAlignment="1">
      <alignment horizontal="center" vertical="center"/>
    </xf>
    <xf numFmtId="0" fontId="2" fillId="5" borderId="0" xfId="0" applyFont="1" applyFill="1" applyAlignment="1">
      <alignment horizontal="center" vertical="center" wrapText="1"/>
    </xf>
    <xf numFmtId="164" fontId="0" fillId="0" borderId="1" xfId="1" applyNumberFormat="1" applyFont="1" applyBorder="1" applyAlignment="1">
      <alignment vertical="center"/>
    </xf>
    <xf numFmtId="166" fontId="0" fillId="0" borderId="1" xfId="2" applyNumberFormat="1" applyFont="1" applyBorder="1" applyAlignment="1">
      <alignment vertical="center"/>
    </xf>
    <xf numFmtId="165" fontId="0" fillId="0" borderId="1" xfId="0" applyNumberFormat="1" applyBorder="1" applyAlignment="1">
      <alignment vertical="center"/>
    </xf>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165" fontId="0" fillId="6" borderId="1" xfId="1" applyNumberFormat="1" applyFont="1" applyFill="1" applyBorder="1" applyAlignment="1">
      <alignment horizontal="center" vertical="center"/>
    </xf>
    <xf numFmtId="0" fontId="0" fillId="0" borderId="1" xfId="0" applyBorder="1" applyAlignment="1">
      <alignment vertical="center" wrapText="1"/>
    </xf>
    <xf numFmtId="9" fontId="0" fillId="0" borderId="1" xfId="0" applyNumberFormat="1" applyBorder="1" applyAlignment="1">
      <alignment horizontal="center" vertical="center"/>
    </xf>
    <xf numFmtId="166" fontId="0" fillId="0" borderId="1" xfId="2" applyNumberFormat="1" applyFont="1" applyBorder="1" applyAlignment="1">
      <alignment vertical="center" wrapText="1"/>
    </xf>
    <xf numFmtId="9" fontId="0" fillId="0" borderId="0" xfId="2" applyFont="1"/>
    <xf numFmtId="0" fontId="2" fillId="7" borderId="1" xfId="0" applyFont="1" applyFill="1" applyBorder="1" applyAlignment="1">
      <alignment horizontal="center" vertical="center" wrapText="1"/>
    </xf>
    <xf numFmtId="0" fontId="0" fillId="0" borderId="1" xfId="0" quotePrefix="1" applyBorder="1" applyAlignment="1">
      <alignment horizontal="center" vertical="center"/>
    </xf>
    <xf numFmtId="9" fontId="5" fillId="0" borderId="1" xfId="2" applyFont="1" applyFill="1" applyBorder="1" applyAlignment="1">
      <alignment horizontal="center" vertical="center" wrapText="1"/>
    </xf>
    <xf numFmtId="10" fontId="5" fillId="0" borderId="1" xfId="2" applyNumberFormat="1" applyFont="1" applyFill="1" applyBorder="1" applyAlignment="1">
      <alignment horizontal="center" vertical="center" wrapText="1"/>
    </xf>
    <xf numFmtId="10" fontId="6" fillId="0" borderId="1" xfId="2" applyNumberFormat="1" applyFont="1" applyBorder="1" applyAlignment="1">
      <alignment horizontal="center" vertical="center" wrapText="1"/>
    </xf>
    <xf numFmtId="165" fontId="0" fillId="0" borderId="1" xfId="1" applyNumberFormat="1" applyFont="1" applyBorder="1" applyAlignment="1">
      <alignment vertical="center" wrapText="1"/>
    </xf>
    <xf numFmtId="0" fontId="0" fillId="0" borderId="1" xfId="1" applyNumberFormat="1" applyFont="1" applyBorder="1" applyAlignment="1">
      <alignment vertical="center" wrapText="1"/>
    </xf>
    <xf numFmtId="0" fontId="0" fillId="0" borderId="0" xfId="0" applyAlignment="1">
      <alignment vertical="center"/>
    </xf>
    <xf numFmtId="0" fontId="0" fillId="9" borderId="1" xfId="0" applyFill="1" applyBorder="1" applyAlignment="1">
      <alignment horizontal="center" vertical="center" wrapText="1"/>
    </xf>
    <xf numFmtId="0" fontId="0" fillId="0" borderId="1" xfId="0" applyBorder="1" applyAlignment="1">
      <alignment horizontal="left" vertical="top" wrapText="1"/>
    </xf>
    <xf numFmtId="0" fontId="0" fillId="9" borderId="1" xfId="0" applyFill="1" applyBorder="1" applyAlignment="1">
      <alignment horizontal="center" vertical="center"/>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2" fillId="8" borderId="1" xfId="0" applyFont="1" applyFill="1" applyBorder="1" applyAlignment="1">
      <alignment horizontal="center" vertical="center" wrapText="1"/>
    </xf>
    <xf numFmtId="0" fontId="2" fillId="5" borderId="1" xfId="0" applyFont="1" applyFill="1"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vertical="center" wrapText="1"/>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0" fillId="0" borderId="1" xfId="0" quotePrefix="1" applyBorder="1" applyAlignment="1">
      <alignment horizontal="center" vertical="center"/>
    </xf>
    <xf numFmtId="0" fontId="0" fillId="0" borderId="1" xfId="0" applyBorder="1" applyAlignment="1">
      <alignment horizontal="center" vertical="center"/>
    </xf>
    <xf numFmtId="0" fontId="2" fillId="5" borderId="7" xfId="0" applyFont="1" applyFill="1" applyBorder="1" applyAlignment="1">
      <alignment horizontal="center"/>
    </xf>
    <xf numFmtId="0" fontId="2" fillId="5" borderId="0" xfId="0" applyFont="1" applyFill="1" applyAlignment="1">
      <alignment horizontal="center"/>
    </xf>
    <xf numFmtId="0" fontId="0" fillId="0" borderId="0" xfId="0" applyAlignment="1">
      <alignment horizontal="center"/>
    </xf>
    <xf numFmtId="0" fontId="2" fillId="2" borderId="1" xfId="0" applyFont="1" applyFill="1" applyBorder="1" applyAlignment="1">
      <alignment horizont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cellXfs>
  <cellStyles count="9">
    <cellStyle name="Millares" xfId="1" builtinId="3"/>
    <cellStyle name="Moneda 2" xfId="8" xr:uid="{74A8DD99-4714-45E7-B147-D591AF574354}"/>
    <cellStyle name="Normal" xfId="0" builtinId="0"/>
    <cellStyle name="Normal 2" xfId="5" xr:uid="{BD4D99FE-575F-495C-9B3A-87E89E9F49F3}"/>
    <cellStyle name="Normal 3" xfId="6" xr:uid="{F266880F-1D02-41DD-9F32-228A9576B868}"/>
    <cellStyle name="Normal 4" xfId="3" xr:uid="{CC14BB65-AB9A-4D0F-9A32-FADF2D95C454}"/>
    <cellStyle name="Normal 7" xfId="4" xr:uid="{D3568110-C763-45D9-B5B2-40FE1A81B1CD}"/>
    <cellStyle name="Porcentaje" xfId="2" builtinId="5"/>
    <cellStyle name="Porcentaje 2" xfId="7" xr:uid="{76F2471B-A3F0-45A6-B7A8-36D6C53F62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 /><Relationship Id="rId3" Type="http://schemas.openxmlformats.org/officeDocument/2006/relationships/theme" Target="theme/theme1.xml" /><Relationship Id="rId7"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microsoft.com/office/2017/10/relationships/person" Target="persons/person.xml" /><Relationship Id="rId5" Type="http://schemas.openxmlformats.org/officeDocument/2006/relationships/sharedStrings" Target="sharedStrings.xml" /><Relationship Id="rId10" Type="http://schemas.openxmlformats.org/officeDocument/2006/relationships/customXml" Target="../customXml/item3.xml" /><Relationship Id="rId4" Type="http://schemas.openxmlformats.org/officeDocument/2006/relationships/styles" Target="styles.xml" /><Relationship Id="rId9" Type="http://schemas.openxmlformats.org/officeDocument/2006/relationships/customXml" Target="../customXml/item2.xml" /></Relationships>
</file>

<file path=xl/persons/person.xml><?xml version="1.0" encoding="utf-8"?>
<personList xmlns="http://schemas.microsoft.com/office/spreadsheetml/2018/threadedcomments" xmlns:x="http://schemas.openxmlformats.org/spreadsheetml/2006/main">
  <person displayName="Nayibe Castro  Novoa" id="{3F073D44-F67E-4CA3-9FAE-7A6540706D7C}" userId="S::nnovoa@agenciaatenea.gov.co::ce77b935-4335-488c-bb8a-430ba1a63e85"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K20" dT="2025-01-10T18:58:28.78" personId="{3F073D44-F67E-4CA3-9FAE-7A6540706D7C}" id="{2F435267-FD81-4327-923B-3F48A2CA33F2}">
    <text>Esta meta es creciente. No se suma.</text>
  </threadedComment>
  <threadedComment ref="K21" dT="2025-01-10T18:58:49.44" personId="{3F073D44-F67E-4CA3-9FAE-7A6540706D7C}" id="{FB72B908-1435-4276-8B79-19FB733D9E06}">
    <text>Esta meta es constante. No se suma.</text>
  </threadedComment>
  <threadedComment ref="K22" dT="2025-01-10T18:58:49.44" personId="{3F073D44-F67E-4CA3-9FAE-7A6540706D7C}" id="{AF07BBA0-13B4-4BA6-BDB0-3C8138334605}">
    <text>Esta meta es constante. No se suma.</text>
  </threadedComment>
  <threadedComment ref="K24" dT="2025-01-10T18:59:22.55" personId="{3F073D44-F67E-4CA3-9FAE-7A6540706D7C}" id="{A0FB88F9-1E23-4D1F-8CC0-02872817CF10}">
    <text xml:space="preserve">Esta meta es constante. No se suma.
</text>
  </threadedComment>
</ThreadedComments>
</file>

<file path=xl/threadedComments/threadedComment2.xml><?xml version="1.0" encoding="utf-8"?>
<ThreadedComments xmlns="http://schemas.microsoft.com/office/spreadsheetml/2018/threadedcomments" xmlns:x="http://schemas.openxmlformats.org/spreadsheetml/2006/main">
  <threadedComment ref="C3" dT="2025-01-10T18:21:46.92" personId="{3F073D44-F67E-4CA3-9FAE-7A6540706D7C}" id="{57192B1D-6ED9-4BCB-8314-FD4C2B5B3DAC}">
    <text>Ese fue el valor publicado en PDD, luego fue ajustado a 63,3%</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 /><Relationship Id="rId2" Type="http://schemas.openxmlformats.org/officeDocument/2006/relationships/comments" Target="../comments1.xml" /><Relationship Id="rId1" Type="http://schemas.openxmlformats.org/officeDocument/2006/relationships/vmlDrawing" Target="../drawings/vmlDrawing1.vml" /></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2.xml" /><Relationship Id="rId2" Type="http://schemas.openxmlformats.org/officeDocument/2006/relationships/comments" Target="../comments2.xml" /><Relationship Id="rId1"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89E59-2DF0-44A4-8299-21E58950AF5A}">
  <dimension ref="A1:U27"/>
  <sheetViews>
    <sheetView tabSelected="1" topLeftCell="H1" zoomScale="70" zoomScaleNormal="70" workbookViewId="0">
      <pane ySplit="2" topLeftCell="H3" activePane="bottomLeft" state="frozen"/>
      <selection activeCell="H1" sqref="H1"/>
      <selection pane="bottomLeft" activeCell="K3" sqref="K3"/>
    </sheetView>
  </sheetViews>
  <sheetFormatPr defaultColWidth="11.43359375" defaultRowHeight="15" customHeight="1" x14ac:dyDescent="0.2"/>
  <cols>
    <col min="1" max="1" width="21.25390625" customWidth="1"/>
    <col min="2" max="3" width="30.40234375" customWidth="1"/>
    <col min="4" max="4" width="41.4296875" customWidth="1"/>
    <col min="5" max="5" width="47.21484375" style="32" customWidth="1"/>
    <col min="6" max="6" width="30.40234375" customWidth="1"/>
    <col min="7" max="7" width="10.35546875" style="2" customWidth="1"/>
    <col min="8" max="8" width="12.10546875" style="2" customWidth="1"/>
    <col min="9" max="9" width="10.625" style="2" customWidth="1"/>
    <col min="10" max="10" width="12.77734375" style="2" customWidth="1"/>
    <col min="11" max="11" width="12.9140625" style="2" customWidth="1"/>
    <col min="12" max="12" width="25.2890625" style="2" customWidth="1"/>
    <col min="13" max="13" width="82.59765625" style="2" customWidth="1"/>
    <col min="14" max="14" width="26.76953125" style="2" customWidth="1"/>
    <col min="15" max="16" width="21.92578125" style="2" customWidth="1"/>
    <col min="17" max="17" width="11.43359375" customWidth="1"/>
    <col min="18" max="18" width="13.31640625" customWidth="1"/>
    <col min="19" max="19" width="70.625" customWidth="1"/>
    <col min="20" max="20" width="66.3203125" customWidth="1"/>
  </cols>
  <sheetData>
    <row r="1" spans="1:21" x14ac:dyDescent="0.2">
      <c r="A1" s="43" t="s">
        <v>0</v>
      </c>
      <c r="B1" s="43" t="s">
        <v>1</v>
      </c>
      <c r="C1" s="43" t="s">
        <v>2</v>
      </c>
      <c r="D1" s="43" t="s">
        <v>3</v>
      </c>
      <c r="E1" s="43" t="s">
        <v>4</v>
      </c>
      <c r="F1" s="43" t="s">
        <v>5</v>
      </c>
      <c r="G1" s="45" t="s">
        <v>6</v>
      </c>
      <c r="H1" s="45"/>
      <c r="I1" s="45"/>
      <c r="J1" s="45"/>
      <c r="K1" s="43" t="s">
        <v>7</v>
      </c>
      <c r="L1" s="43" t="s">
        <v>8</v>
      </c>
      <c r="M1" s="43" t="s">
        <v>9</v>
      </c>
      <c r="N1" s="43" t="s">
        <v>10</v>
      </c>
      <c r="O1" s="44" t="s">
        <v>11</v>
      </c>
      <c r="P1" s="44"/>
      <c r="Q1" s="40" t="s">
        <v>12</v>
      </c>
      <c r="R1" s="40"/>
      <c r="S1" s="39" t="s">
        <v>13</v>
      </c>
      <c r="T1" s="39" t="s">
        <v>14</v>
      </c>
    </row>
    <row r="2" spans="1:21" ht="27.75" x14ac:dyDescent="0.2">
      <c r="A2" s="43"/>
      <c r="B2" s="43"/>
      <c r="C2" s="43"/>
      <c r="D2" s="43"/>
      <c r="E2" s="43"/>
      <c r="F2" s="43"/>
      <c r="G2" s="6">
        <v>2024</v>
      </c>
      <c r="H2" s="6">
        <v>2025</v>
      </c>
      <c r="I2" s="6">
        <v>2026</v>
      </c>
      <c r="J2" s="6">
        <v>2027</v>
      </c>
      <c r="K2" s="43"/>
      <c r="L2" s="43"/>
      <c r="M2" s="43"/>
      <c r="N2" s="43"/>
      <c r="O2" s="25" t="s">
        <v>15</v>
      </c>
      <c r="P2" s="25" t="s">
        <v>16</v>
      </c>
      <c r="Q2" s="18" t="s">
        <v>17</v>
      </c>
      <c r="R2" s="19" t="s">
        <v>18</v>
      </c>
      <c r="S2" s="39"/>
      <c r="T2" s="39"/>
    </row>
    <row r="3" spans="1:21" ht="54.6" customHeight="1" x14ac:dyDescent="0.2">
      <c r="A3" s="26" t="s">
        <v>19</v>
      </c>
      <c r="B3" s="4" t="s">
        <v>20</v>
      </c>
      <c r="C3" s="4" t="s">
        <v>21</v>
      </c>
      <c r="D3" s="4" t="s">
        <v>22</v>
      </c>
      <c r="E3" s="4" t="s">
        <v>23</v>
      </c>
      <c r="F3" s="4" t="s">
        <v>24</v>
      </c>
      <c r="G3" s="9" t="s">
        <v>25</v>
      </c>
      <c r="H3" s="11">
        <v>23274</v>
      </c>
      <c r="I3" s="11">
        <v>17503</v>
      </c>
      <c r="J3" s="11">
        <v>11075</v>
      </c>
      <c r="K3" s="11">
        <v>11075</v>
      </c>
      <c r="L3" s="20" t="s">
        <v>25</v>
      </c>
      <c r="M3" s="20" t="s">
        <v>25</v>
      </c>
      <c r="N3" s="20" t="s">
        <v>25</v>
      </c>
      <c r="O3" s="20" t="s">
        <v>25</v>
      </c>
      <c r="P3" s="20" t="s">
        <v>25</v>
      </c>
      <c r="Q3" s="20" t="s">
        <v>25</v>
      </c>
      <c r="R3" s="20" t="s">
        <v>25</v>
      </c>
      <c r="S3" s="20" t="s">
        <v>25</v>
      </c>
      <c r="T3" s="20" t="s">
        <v>25</v>
      </c>
    </row>
    <row r="4" spans="1:21" ht="93" customHeight="1" x14ac:dyDescent="0.2">
      <c r="A4" s="46" t="s">
        <v>26</v>
      </c>
      <c r="B4" s="41" t="s">
        <v>27</v>
      </c>
      <c r="C4" s="36" t="s">
        <v>21</v>
      </c>
      <c r="D4" s="36" t="s">
        <v>22</v>
      </c>
      <c r="E4" s="21" t="s">
        <v>28</v>
      </c>
      <c r="F4" s="4" t="s">
        <v>24</v>
      </c>
      <c r="G4" s="11">
        <v>2700</v>
      </c>
      <c r="H4" s="11">
        <v>4301</v>
      </c>
      <c r="I4" s="11">
        <v>5634</v>
      </c>
      <c r="J4" s="11">
        <v>11933</v>
      </c>
      <c r="K4" s="17">
        <f>SUM(G4:J4)</f>
        <v>24568</v>
      </c>
      <c r="L4" s="20" t="s">
        <v>25</v>
      </c>
      <c r="M4" s="20" t="s">
        <v>25</v>
      </c>
      <c r="N4" s="20" t="s">
        <v>25</v>
      </c>
      <c r="O4" s="29">
        <v>0.99890000000000001</v>
      </c>
      <c r="P4" s="29">
        <v>0.91869999999999996</v>
      </c>
      <c r="Q4" s="9">
        <v>2639</v>
      </c>
      <c r="R4" s="12">
        <f>Q4/G4</f>
        <v>0.97740740740740739</v>
      </c>
      <c r="S4" s="4" t="s">
        <v>29</v>
      </c>
      <c r="T4" s="34" t="s">
        <v>30</v>
      </c>
    </row>
    <row r="5" spans="1:21" ht="41.25" x14ac:dyDescent="0.2">
      <c r="A5" s="47"/>
      <c r="B5" s="41"/>
      <c r="C5" s="37"/>
      <c r="D5" s="37"/>
      <c r="E5" s="21" t="s">
        <v>31</v>
      </c>
      <c r="F5" s="4" t="s">
        <v>24</v>
      </c>
      <c r="G5" s="9" t="s">
        <v>25</v>
      </c>
      <c r="H5" s="11">
        <v>1316</v>
      </c>
      <c r="I5" s="11">
        <v>1483</v>
      </c>
      <c r="J5" s="11">
        <v>3633</v>
      </c>
      <c r="K5" s="17">
        <f t="shared" ref="K5:K8" si="0">SUM(G5:J5)</f>
        <v>6432</v>
      </c>
      <c r="L5" s="20" t="s">
        <v>25</v>
      </c>
      <c r="M5" s="20" t="s">
        <v>25</v>
      </c>
      <c r="N5" s="20" t="s">
        <v>25</v>
      </c>
      <c r="O5" s="20" t="s">
        <v>25</v>
      </c>
      <c r="P5" s="20" t="s">
        <v>25</v>
      </c>
      <c r="Q5" s="20" t="s">
        <v>25</v>
      </c>
      <c r="R5" s="20" t="s">
        <v>25</v>
      </c>
      <c r="S5" s="20" t="s">
        <v>25</v>
      </c>
      <c r="T5" s="20" t="s">
        <v>25</v>
      </c>
    </row>
    <row r="6" spans="1:21" ht="41.25" x14ac:dyDescent="0.2">
      <c r="A6" s="47"/>
      <c r="B6" s="41"/>
      <c r="C6" s="37"/>
      <c r="D6" s="37"/>
      <c r="E6" s="21" t="s">
        <v>32</v>
      </c>
      <c r="F6" s="4" t="s">
        <v>24</v>
      </c>
      <c r="G6" s="9" t="s">
        <v>25</v>
      </c>
      <c r="H6" s="11">
        <v>333</v>
      </c>
      <c r="I6" s="11">
        <v>333</v>
      </c>
      <c r="J6" s="11">
        <v>334</v>
      </c>
      <c r="K6" s="17">
        <f t="shared" si="0"/>
        <v>1000</v>
      </c>
      <c r="L6" s="20" t="s">
        <v>25</v>
      </c>
      <c r="M6" s="20" t="s">
        <v>25</v>
      </c>
      <c r="N6" s="20" t="s">
        <v>25</v>
      </c>
      <c r="O6" s="20" t="s">
        <v>25</v>
      </c>
      <c r="P6" s="20" t="s">
        <v>25</v>
      </c>
      <c r="Q6" s="20" t="s">
        <v>25</v>
      </c>
      <c r="R6" s="20" t="s">
        <v>25</v>
      </c>
      <c r="S6" s="20" t="s">
        <v>25</v>
      </c>
      <c r="T6" s="20" t="s">
        <v>25</v>
      </c>
    </row>
    <row r="7" spans="1:21" ht="54.75" x14ac:dyDescent="0.2">
      <c r="A7" s="47"/>
      <c r="B7" s="41"/>
      <c r="C7" s="37"/>
      <c r="D7" s="37"/>
      <c r="E7" s="21" t="s">
        <v>33</v>
      </c>
      <c r="F7" s="4" t="s">
        <v>24</v>
      </c>
      <c r="G7" s="9" t="s">
        <v>25</v>
      </c>
      <c r="H7" s="11">
        <v>3000</v>
      </c>
      <c r="I7" s="11">
        <v>6000</v>
      </c>
      <c r="J7" s="11">
        <v>6000</v>
      </c>
      <c r="K7" s="17">
        <f t="shared" si="0"/>
        <v>15000</v>
      </c>
      <c r="L7" s="20" t="s">
        <v>25</v>
      </c>
      <c r="M7" s="20" t="s">
        <v>25</v>
      </c>
      <c r="N7" s="20" t="s">
        <v>25</v>
      </c>
      <c r="O7" s="20" t="s">
        <v>25</v>
      </c>
      <c r="P7" s="20" t="s">
        <v>25</v>
      </c>
      <c r="Q7" s="20" t="s">
        <v>25</v>
      </c>
      <c r="R7" s="20" t="s">
        <v>25</v>
      </c>
      <c r="S7" s="20" t="s">
        <v>25</v>
      </c>
      <c r="T7" s="20" t="s">
        <v>25</v>
      </c>
    </row>
    <row r="8" spans="1:21" ht="27.75" x14ac:dyDescent="0.2">
      <c r="A8" s="47"/>
      <c r="B8" s="41"/>
      <c r="C8" s="38"/>
      <c r="D8" s="38"/>
      <c r="E8" s="21" t="s">
        <v>34</v>
      </c>
      <c r="F8" s="4" t="s">
        <v>24</v>
      </c>
      <c r="G8" s="9" t="s">
        <v>25</v>
      </c>
      <c r="H8" s="11">
        <v>37378</v>
      </c>
      <c r="I8" s="11">
        <v>41216</v>
      </c>
      <c r="J8" s="11">
        <v>46281</v>
      </c>
      <c r="K8" s="11">
        <f t="shared" si="0"/>
        <v>124875</v>
      </c>
      <c r="L8" s="20" t="s">
        <v>25</v>
      </c>
      <c r="M8" s="20" t="s">
        <v>25</v>
      </c>
      <c r="N8" s="20" t="s">
        <v>25</v>
      </c>
      <c r="O8" s="20" t="s">
        <v>25</v>
      </c>
      <c r="P8" s="20" t="s">
        <v>25</v>
      </c>
      <c r="Q8" s="20" t="s">
        <v>25</v>
      </c>
      <c r="R8" s="20" t="s">
        <v>25</v>
      </c>
      <c r="S8" s="20" t="s">
        <v>25</v>
      </c>
      <c r="T8" s="20" t="s">
        <v>25</v>
      </c>
    </row>
    <row r="9" spans="1:21" ht="146.25" customHeight="1" x14ac:dyDescent="0.2">
      <c r="A9" s="46" t="s">
        <v>35</v>
      </c>
      <c r="B9" s="41" t="s">
        <v>36</v>
      </c>
      <c r="C9" s="36" t="s">
        <v>21</v>
      </c>
      <c r="D9" s="36" t="s">
        <v>37</v>
      </c>
      <c r="E9" s="21" t="s">
        <v>38</v>
      </c>
      <c r="F9" s="4" t="s">
        <v>24</v>
      </c>
      <c r="G9" s="11">
        <v>6224</v>
      </c>
      <c r="H9" s="11">
        <v>3000</v>
      </c>
      <c r="I9" s="11">
        <v>5388</v>
      </c>
      <c r="J9" s="11">
        <v>5388</v>
      </c>
      <c r="K9" s="11">
        <f t="shared" ref="K9:K17" si="1">SUM(G9:J9)</f>
        <v>20000</v>
      </c>
      <c r="L9" s="30" t="s">
        <v>39</v>
      </c>
      <c r="M9" s="31" t="s">
        <v>40</v>
      </c>
      <c r="N9" s="11" t="s">
        <v>41</v>
      </c>
      <c r="O9" s="27">
        <v>1</v>
      </c>
      <c r="P9" s="28">
        <v>1</v>
      </c>
      <c r="Q9" s="9">
        <v>6224</v>
      </c>
      <c r="R9" s="12">
        <f>Q9/G9</f>
        <v>1</v>
      </c>
      <c r="S9" s="21" t="s">
        <v>42</v>
      </c>
      <c r="T9" s="20" t="s">
        <v>25</v>
      </c>
      <c r="U9" s="24"/>
    </row>
    <row r="10" spans="1:21" ht="120.75" customHeight="1" x14ac:dyDescent="0.2">
      <c r="A10" s="47"/>
      <c r="B10" s="41"/>
      <c r="C10" s="38"/>
      <c r="D10" s="38"/>
      <c r="E10" s="21" t="s">
        <v>43</v>
      </c>
      <c r="F10" s="4" t="s">
        <v>24</v>
      </c>
      <c r="G10" s="9" t="s">
        <v>25</v>
      </c>
      <c r="H10" s="11">
        <v>500</v>
      </c>
      <c r="I10" s="11">
        <v>500</v>
      </c>
      <c r="J10" s="11">
        <v>500</v>
      </c>
      <c r="K10" s="11">
        <f t="shared" si="1"/>
        <v>1500</v>
      </c>
      <c r="L10" s="30" t="s">
        <v>44</v>
      </c>
      <c r="M10" s="31" t="s">
        <v>45</v>
      </c>
      <c r="N10" s="11" t="s">
        <v>46</v>
      </c>
      <c r="O10" s="28">
        <v>0.9788197495933415</v>
      </c>
      <c r="P10" s="28">
        <v>0.95973594778641702</v>
      </c>
      <c r="Q10" s="20" t="s">
        <v>25</v>
      </c>
      <c r="R10" s="20" t="s">
        <v>25</v>
      </c>
      <c r="S10" s="20" t="s">
        <v>25</v>
      </c>
      <c r="T10" s="20" t="s">
        <v>25</v>
      </c>
    </row>
    <row r="11" spans="1:21" ht="57.6" customHeight="1" x14ac:dyDescent="0.2">
      <c r="A11" s="46" t="s">
        <v>47</v>
      </c>
      <c r="B11" s="41" t="s">
        <v>48</v>
      </c>
      <c r="C11" s="36" t="s">
        <v>49</v>
      </c>
      <c r="D11" s="36" t="s">
        <v>50</v>
      </c>
      <c r="E11" s="21" t="s">
        <v>51</v>
      </c>
      <c r="F11" s="4" t="s">
        <v>52</v>
      </c>
      <c r="G11" s="3">
        <v>5</v>
      </c>
      <c r="H11" s="3">
        <v>15</v>
      </c>
      <c r="I11" s="3">
        <v>15</v>
      </c>
      <c r="J11" s="3">
        <v>15</v>
      </c>
      <c r="K11" s="3">
        <f t="shared" si="1"/>
        <v>50</v>
      </c>
      <c r="L11" s="20" t="s">
        <v>25</v>
      </c>
      <c r="M11" s="20" t="s">
        <v>25</v>
      </c>
      <c r="N11" s="20" t="s">
        <v>25</v>
      </c>
      <c r="O11" s="28">
        <v>1</v>
      </c>
      <c r="P11" s="28">
        <v>0.76666666666666672</v>
      </c>
      <c r="Q11" s="3">
        <v>5</v>
      </c>
      <c r="R11" s="12">
        <f>Q11/G11</f>
        <v>1</v>
      </c>
      <c r="S11" s="4" t="s">
        <v>53</v>
      </c>
      <c r="T11" s="20" t="s">
        <v>25</v>
      </c>
    </row>
    <row r="12" spans="1:21" ht="68.25" x14ac:dyDescent="0.2">
      <c r="A12" s="47"/>
      <c r="B12" s="41"/>
      <c r="C12" s="37"/>
      <c r="D12" s="37"/>
      <c r="E12" s="21" t="s">
        <v>54</v>
      </c>
      <c r="F12" s="4" t="s">
        <v>52</v>
      </c>
      <c r="G12" s="3">
        <v>5</v>
      </c>
      <c r="H12" s="3">
        <v>8</v>
      </c>
      <c r="I12" s="3">
        <v>8</v>
      </c>
      <c r="J12" s="3">
        <v>9</v>
      </c>
      <c r="K12" s="3">
        <f t="shared" si="1"/>
        <v>30</v>
      </c>
      <c r="L12" s="20" t="s">
        <v>25</v>
      </c>
      <c r="M12" s="20" t="s">
        <v>25</v>
      </c>
      <c r="N12" s="20" t="s">
        <v>25</v>
      </c>
      <c r="O12" s="29">
        <v>1</v>
      </c>
      <c r="P12" s="29">
        <v>0.76666666666666672</v>
      </c>
      <c r="Q12" s="3">
        <v>5</v>
      </c>
      <c r="R12" s="12">
        <f>Q12/G12</f>
        <v>1</v>
      </c>
      <c r="S12" s="4" t="s">
        <v>55</v>
      </c>
      <c r="T12" s="20" t="s">
        <v>25</v>
      </c>
    </row>
    <row r="13" spans="1:21" ht="27.75" x14ac:dyDescent="0.2">
      <c r="A13" s="47"/>
      <c r="B13" s="41"/>
      <c r="C13" s="37"/>
      <c r="D13" s="37"/>
      <c r="E13" s="21" t="s">
        <v>56</v>
      </c>
      <c r="F13" s="4" t="s">
        <v>52</v>
      </c>
      <c r="G13" s="3" t="s">
        <v>25</v>
      </c>
      <c r="H13" s="3">
        <v>1</v>
      </c>
      <c r="I13" s="3">
        <v>1</v>
      </c>
      <c r="J13" s="3" t="s">
        <v>25</v>
      </c>
      <c r="K13" s="3">
        <f t="shared" si="1"/>
        <v>2</v>
      </c>
      <c r="L13" s="20" t="s">
        <v>25</v>
      </c>
      <c r="M13" s="20" t="s">
        <v>25</v>
      </c>
      <c r="N13" s="20" t="s">
        <v>25</v>
      </c>
      <c r="O13" s="20" t="s">
        <v>25</v>
      </c>
      <c r="P13" s="20" t="s">
        <v>25</v>
      </c>
      <c r="Q13" s="20" t="s">
        <v>25</v>
      </c>
      <c r="R13" s="20" t="s">
        <v>25</v>
      </c>
      <c r="S13" s="20" t="s">
        <v>25</v>
      </c>
      <c r="T13" s="20" t="s">
        <v>25</v>
      </c>
    </row>
    <row r="14" spans="1:21" ht="27.75" x14ac:dyDescent="0.2">
      <c r="A14" s="47"/>
      <c r="B14" s="41"/>
      <c r="C14" s="37"/>
      <c r="D14" s="37"/>
      <c r="E14" s="21" t="s">
        <v>57</v>
      </c>
      <c r="F14" s="4" t="s">
        <v>52</v>
      </c>
      <c r="G14" s="3" t="s">
        <v>25</v>
      </c>
      <c r="H14" s="3" t="s">
        <v>25</v>
      </c>
      <c r="I14" s="3">
        <v>25</v>
      </c>
      <c r="J14" s="3">
        <v>25</v>
      </c>
      <c r="K14" s="3">
        <f t="shared" si="1"/>
        <v>50</v>
      </c>
      <c r="L14" s="20" t="s">
        <v>25</v>
      </c>
      <c r="M14" s="20" t="s">
        <v>25</v>
      </c>
      <c r="N14" s="20" t="s">
        <v>25</v>
      </c>
      <c r="O14" s="20" t="s">
        <v>25</v>
      </c>
      <c r="P14" s="20" t="s">
        <v>25</v>
      </c>
      <c r="Q14" s="20" t="s">
        <v>25</v>
      </c>
      <c r="R14" s="20" t="s">
        <v>25</v>
      </c>
      <c r="S14" s="20" t="s">
        <v>25</v>
      </c>
      <c r="T14" s="20" t="s">
        <v>25</v>
      </c>
    </row>
    <row r="15" spans="1:21" ht="27.75" x14ac:dyDescent="0.2">
      <c r="A15" s="47"/>
      <c r="B15" s="41"/>
      <c r="C15" s="37"/>
      <c r="D15" s="37"/>
      <c r="E15" s="21" t="s">
        <v>58</v>
      </c>
      <c r="F15" s="4" t="s">
        <v>52</v>
      </c>
      <c r="G15" s="3" t="s">
        <v>25</v>
      </c>
      <c r="H15" s="3" t="s">
        <v>25</v>
      </c>
      <c r="I15" s="3">
        <v>25</v>
      </c>
      <c r="J15" s="3">
        <v>25</v>
      </c>
      <c r="K15" s="3">
        <f t="shared" si="1"/>
        <v>50</v>
      </c>
      <c r="L15" s="20" t="s">
        <v>25</v>
      </c>
      <c r="M15" s="20" t="s">
        <v>25</v>
      </c>
      <c r="N15" s="20" t="s">
        <v>25</v>
      </c>
      <c r="O15" s="20" t="s">
        <v>25</v>
      </c>
      <c r="P15" s="20" t="s">
        <v>25</v>
      </c>
      <c r="Q15" s="20" t="s">
        <v>25</v>
      </c>
      <c r="R15" s="20" t="s">
        <v>25</v>
      </c>
      <c r="S15" s="20" t="s">
        <v>25</v>
      </c>
      <c r="T15" s="20" t="s">
        <v>25</v>
      </c>
    </row>
    <row r="16" spans="1:21" ht="27.75" x14ac:dyDescent="0.2">
      <c r="A16" s="47"/>
      <c r="B16" s="41"/>
      <c r="C16" s="38"/>
      <c r="D16" s="38"/>
      <c r="E16" s="21" t="s">
        <v>59</v>
      </c>
      <c r="F16" s="4" t="s">
        <v>52</v>
      </c>
      <c r="G16" s="3" t="s">
        <v>25</v>
      </c>
      <c r="H16" s="3">
        <v>1</v>
      </c>
      <c r="I16" s="3">
        <v>1</v>
      </c>
      <c r="J16" s="3" t="s">
        <v>25</v>
      </c>
      <c r="K16" s="3">
        <f t="shared" si="1"/>
        <v>2</v>
      </c>
      <c r="L16" s="20" t="s">
        <v>25</v>
      </c>
      <c r="M16" s="20" t="s">
        <v>25</v>
      </c>
      <c r="N16" s="20" t="s">
        <v>25</v>
      </c>
      <c r="O16" s="20" t="s">
        <v>25</v>
      </c>
      <c r="P16" s="20" t="s">
        <v>25</v>
      </c>
      <c r="Q16" s="20" t="s">
        <v>25</v>
      </c>
      <c r="R16" s="20" t="s">
        <v>25</v>
      </c>
      <c r="S16" s="20" t="s">
        <v>25</v>
      </c>
      <c r="T16" s="20" t="s">
        <v>25</v>
      </c>
    </row>
    <row r="17" spans="1:20" ht="163.5" customHeight="1" x14ac:dyDescent="0.2">
      <c r="A17" s="46" t="s">
        <v>60</v>
      </c>
      <c r="B17" s="42" t="s">
        <v>61</v>
      </c>
      <c r="C17" s="36" t="s">
        <v>21</v>
      </c>
      <c r="D17" s="36" t="s">
        <v>22</v>
      </c>
      <c r="E17" s="21" t="s">
        <v>62</v>
      </c>
      <c r="F17" s="33" t="s">
        <v>63</v>
      </c>
      <c r="G17" s="3">
        <v>5</v>
      </c>
      <c r="H17" s="3">
        <v>6</v>
      </c>
      <c r="I17" s="3">
        <v>6</v>
      </c>
      <c r="J17" s="3">
        <v>6</v>
      </c>
      <c r="K17" s="3">
        <f t="shared" si="1"/>
        <v>23</v>
      </c>
      <c r="L17" s="20" t="s">
        <v>25</v>
      </c>
      <c r="M17" s="20" t="s">
        <v>25</v>
      </c>
      <c r="N17" s="20" t="s">
        <v>25</v>
      </c>
      <c r="O17" s="28">
        <v>0.8</v>
      </c>
      <c r="P17" s="28">
        <v>0.79333333333333333</v>
      </c>
      <c r="Q17" s="3">
        <v>5</v>
      </c>
      <c r="R17" s="10">
        <f>Q17/G17</f>
        <v>1</v>
      </c>
      <c r="S17" s="4" t="s">
        <v>64</v>
      </c>
      <c r="T17" s="20" t="s">
        <v>25</v>
      </c>
    </row>
    <row r="18" spans="1:20" ht="148.5" x14ac:dyDescent="0.2">
      <c r="A18" s="47"/>
      <c r="B18" s="42"/>
      <c r="C18" s="37"/>
      <c r="D18" s="37"/>
      <c r="E18" s="21" t="s">
        <v>65</v>
      </c>
      <c r="F18" s="33" t="s">
        <v>66</v>
      </c>
      <c r="G18" s="3">
        <v>10</v>
      </c>
      <c r="H18" s="3">
        <v>10</v>
      </c>
      <c r="I18" s="3">
        <v>10</v>
      </c>
      <c r="J18" s="3">
        <v>10</v>
      </c>
      <c r="K18" s="3">
        <f t="shared" ref="K18:K27" si="2">SUM(G18:J18)</f>
        <v>40</v>
      </c>
      <c r="L18" s="20" t="s">
        <v>25</v>
      </c>
      <c r="M18" s="20" t="s">
        <v>25</v>
      </c>
      <c r="N18" s="20" t="s">
        <v>25</v>
      </c>
      <c r="O18" s="28">
        <v>0.92021182572506599</v>
      </c>
      <c r="P18" s="28">
        <v>0</v>
      </c>
      <c r="Q18" s="3">
        <v>10</v>
      </c>
      <c r="R18" s="10">
        <f t="shared" ref="R18:R27" si="3">Q18/G18</f>
        <v>1</v>
      </c>
      <c r="S18" s="4" t="s">
        <v>67</v>
      </c>
      <c r="T18" s="20" t="s">
        <v>25</v>
      </c>
    </row>
    <row r="19" spans="1:20" ht="54.75" x14ac:dyDescent="0.2">
      <c r="A19" s="47"/>
      <c r="B19" s="42"/>
      <c r="C19" s="37"/>
      <c r="D19" s="37"/>
      <c r="E19" s="21" t="s">
        <v>68</v>
      </c>
      <c r="F19" s="33" t="s">
        <v>69</v>
      </c>
      <c r="G19" s="3">
        <v>3</v>
      </c>
      <c r="H19" s="3">
        <v>3</v>
      </c>
      <c r="I19" s="3">
        <v>3</v>
      </c>
      <c r="J19" s="3">
        <v>3</v>
      </c>
      <c r="K19" s="3">
        <f t="shared" si="2"/>
        <v>12</v>
      </c>
      <c r="L19" s="20" t="s">
        <v>25</v>
      </c>
      <c r="M19" s="20" t="s">
        <v>25</v>
      </c>
      <c r="N19" s="20" t="s">
        <v>25</v>
      </c>
      <c r="O19" s="28">
        <v>1</v>
      </c>
      <c r="P19" s="28">
        <v>0.38249799755022507</v>
      </c>
      <c r="Q19" s="3">
        <v>3</v>
      </c>
      <c r="R19" s="10">
        <f t="shared" si="3"/>
        <v>1</v>
      </c>
      <c r="S19" s="4" t="s">
        <v>70</v>
      </c>
      <c r="T19" s="20" t="s">
        <v>25</v>
      </c>
    </row>
    <row r="20" spans="1:20" ht="41.25" x14ac:dyDescent="0.2">
      <c r="A20" s="47"/>
      <c r="B20" s="42"/>
      <c r="C20" s="37"/>
      <c r="D20" s="37"/>
      <c r="E20" s="21" t="s">
        <v>71</v>
      </c>
      <c r="F20" s="33" t="s">
        <v>72</v>
      </c>
      <c r="G20" s="22">
        <v>0.55000000000000004</v>
      </c>
      <c r="H20" s="22">
        <v>0.65</v>
      </c>
      <c r="I20" s="22">
        <v>0.75</v>
      </c>
      <c r="J20" s="22">
        <v>0.9</v>
      </c>
      <c r="K20" s="22">
        <v>0.9</v>
      </c>
      <c r="L20" s="20" t="s">
        <v>25</v>
      </c>
      <c r="M20" s="20" t="s">
        <v>25</v>
      </c>
      <c r="N20" s="20" t="s">
        <v>25</v>
      </c>
      <c r="O20" s="28">
        <v>0.98225645811773943</v>
      </c>
      <c r="P20" s="28">
        <v>0.80181088433836856</v>
      </c>
      <c r="Q20" s="22">
        <v>0.55000000000000004</v>
      </c>
      <c r="R20" s="10">
        <f t="shared" si="3"/>
        <v>1</v>
      </c>
      <c r="S20" s="4" t="s">
        <v>73</v>
      </c>
      <c r="T20" s="20" t="s">
        <v>25</v>
      </c>
    </row>
    <row r="21" spans="1:20" ht="162" x14ac:dyDescent="0.2">
      <c r="A21" s="47"/>
      <c r="B21" s="42"/>
      <c r="C21" s="37"/>
      <c r="D21" s="37"/>
      <c r="E21" s="21" t="s">
        <v>74</v>
      </c>
      <c r="F21" s="33" t="s">
        <v>75</v>
      </c>
      <c r="G21" s="3">
        <v>6</v>
      </c>
      <c r="H21" s="3">
        <v>6</v>
      </c>
      <c r="I21" s="3">
        <v>6</v>
      </c>
      <c r="J21" s="3">
        <v>6</v>
      </c>
      <c r="K21" s="3">
        <v>6</v>
      </c>
      <c r="L21" s="20" t="s">
        <v>25</v>
      </c>
      <c r="M21" s="20" t="s">
        <v>25</v>
      </c>
      <c r="N21" s="20" t="s">
        <v>25</v>
      </c>
      <c r="O21" s="28">
        <v>0.98604361734322732</v>
      </c>
      <c r="P21" s="28">
        <v>0.32406988641117368</v>
      </c>
      <c r="Q21" s="3">
        <v>6</v>
      </c>
      <c r="R21" s="10">
        <f t="shared" si="3"/>
        <v>1</v>
      </c>
      <c r="S21" s="4" t="s">
        <v>76</v>
      </c>
      <c r="T21" s="20" t="s">
        <v>25</v>
      </c>
    </row>
    <row r="22" spans="1:20" ht="121.5" x14ac:dyDescent="0.2">
      <c r="A22" s="47"/>
      <c r="B22" s="42"/>
      <c r="C22" s="37"/>
      <c r="D22" s="37"/>
      <c r="E22" s="21" t="s">
        <v>77</v>
      </c>
      <c r="F22" s="33" t="s">
        <v>75</v>
      </c>
      <c r="G22" s="3">
        <v>3</v>
      </c>
      <c r="H22" s="3">
        <v>3</v>
      </c>
      <c r="I22" s="3">
        <v>3</v>
      </c>
      <c r="J22" s="3">
        <v>3</v>
      </c>
      <c r="K22" s="3">
        <v>3</v>
      </c>
      <c r="L22" s="20" t="s">
        <v>25</v>
      </c>
      <c r="M22" s="20" t="s">
        <v>25</v>
      </c>
      <c r="N22" s="20" t="s">
        <v>25</v>
      </c>
      <c r="O22" s="28">
        <v>1</v>
      </c>
      <c r="P22" s="28">
        <v>0</v>
      </c>
      <c r="Q22" s="3">
        <v>3</v>
      </c>
      <c r="R22" s="10">
        <f t="shared" si="3"/>
        <v>1</v>
      </c>
      <c r="S22" s="4" t="s">
        <v>78</v>
      </c>
      <c r="T22" s="20" t="s">
        <v>25</v>
      </c>
    </row>
    <row r="23" spans="1:20" ht="41.25" x14ac:dyDescent="0.2">
      <c r="A23" s="47"/>
      <c r="B23" s="42"/>
      <c r="C23" s="37"/>
      <c r="D23" s="37"/>
      <c r="E23" s="21" t="s">
        <v>79</v>
      </c>
      <c r="F23" s="33" t="s">
        <v>80</v>
      </c>
      <c r="G23" s="3" t="s">
        <v>25</v>
      </c>
      <c r="H23" s="3">
        <v>10</v>
      </c>
      <c r="I23" s="3">
        <v>10</v>
      </c>
      <c r="J23" s="3">
        <v>10</v>
      </c>
      <c r="K23" s="3">
        <f t="shared" si="2"/>
        <v>30</v>
      </c>
      <c r="L23" s="33" t="s">
        <v>81</v>
      </c>
      <c r="M23" s="33" t="s">
        <v>82</v>
      </c>
      <c r="N23" s="35" t="s">
        <v>83</v>
      </c>
      <c r="O23" s="20" t="s">
        <v>25</v>
      </c>
      <c r="P23" s="20" t="s">
        <v>25</v>
      </c>
      <c r="Q23" s="20" t="s">
        <v>25</v>
      </c>
      <c r="R23" s="20" t="s">
        <v>25</v>
      </c>
      <c r="S23" s="20" t="s">
        <v>25</v>
      </c>
      <c r="T23" s="20" t="s">
        <v>25</v>
      </c>
    </row>
    <row r="24" spans="1:20" ht="54.75" x14ac:dyDescent="0.2">
      <c r="A24" s="47"/>
      <c r="B24" s="42"/>
      <c r="C24" s="37"/>
      <c r="D24" s="37"/>
      <c r="E24" s="21" t="s">
        <v>84</v>
      </c>
      <c r="F24" s="33" t="s">
        <v>85</v>
      </c>
      <c r="G24" s="22">
        <v>1</v>
      </c>
      <c r="H24" s="22">
        <v>1</v>
      </c>
      <c r="I24" s="22">
        <v>1</v>
      </c>
      <c r="J24" s="22">
        <v>1</v>
      </c>
      <c r="K24" s="22">
        <v>1</v>
      </c>
      <c r="L24" s="20" t="s">
        <v>25</v>
      </c>
      <c r="M24" s="20" t="s">
        <v>25</v>
      </c>
      <c r="N24" s="20" t="s">
        <v>25</v>
      </c>
      <c r="O24" s="28">
        <v>1</v>
      </c>
      <c r="P24" s="28">
        <v>3.3711473053717267E-3</v>
      </c>
      <c r="Q24" s="22">
        <v>1</v>
      </c>
      <c r="R24" s="10">
        <f t="shared" si="3"/>
        <v>1</v>
      </c>
      <c r="S24" s="4" t="s">
        <v>86</v>
      </c>
      <c r="T24" s="20" t="s">
        <v>25</v>
      </c>
    </row>
    <row r="25" spans="1:20" ht="41.25" x14ac:dyDescent="0.2">
      <c r="A25" s="47"/>
      <c r="B25" s="42"/>
      <c r="C25" s="37"/>
      <c r="D25" s="37"/>
      <c r="E25" s="21" t="s">
        <v>87</v>
      </c>
      <c r="F25" s="33" t="s">
        <v>88</v>
      </c>
      <c r="G25" s="3" t="s">
        <v>25</v>
      </c>
      <c r="H25" s="3">
        <v>29</v>
      </c>
      <c r="I25" s="3">
        <v>29</v>
      </c>
      <c r="J25" s="3">
        <v>29</v>
      </c>
      <c r="K25" s="3">
        <f t="shared" si="2"/>
        <v>87</v>
      </c>
      <c r="L25" s="33" t="s">
        <v>89</v>
      </c>
      <c r="M25" s="33" t="s">
        <v>90</v>
      </c>
      <c r="N25" s="35" t="s">
        <v>91</v>
      </c>
      <c r="O25" s="20" t="s">
        <v>25</v>
      </c>
      <c r="P25" s="20" t="s">
        <v>25</v>
      </c>
      <c r="Q25" s="20" t="s">
        <v>25</v>
      </c>
      <c r="R25" s="20" t="s">
        <v>25</v>
      </c>
      <c r="S25" s="20" t="s">
        <v>25</v>
      </c>
      <c r="T25" s="20" t="s">
        <v>25</v>
      </c>
    </row>
    <row r="26" spans="1:20" ht="99.75" customHeight="1" x14ac:dyDescent="0.2">
      <c r="A26" s="47"/>
      <c r="B26" s="42"/>
      <c r="C26" s="37"/>
      <c r="D26" s="37"/>
      <c r="E26" s="21" t="s">
        <v>92</v>
      </c>
      <c r="F26" s="33" t="s">
        <v>93</v>
      </c>
      <c r="G26" s="3">
        <v>1</v>
      </c>
      <c r="H26" s="3">
        <v>1</v>
      </c>
      <c r="I26" s="3">
        <v>1</v>
      </c>
      <c r="J26" s="3">
        <v>1</v>
      </c>
      <c r="K26" s="3">
        <f t="shared" si="2"/>
        <v>4</v>
      </c>
      <c r="L26" s="20" t="s">
        <v>25</v>
      </c>
      <c r="M26" s="20" t="s">
        <v>25</v>
      </c>
      <c r="N26" s="20" t="s">
        <v>25</v>
      </c>
      <c r="O26" s="28">
        <v>0.97632238311371711</v>
      </c>
      <c r="P26" s="28">
        <v>0.1668469842717569</v>
      </c>
      <c r="Q26" s="3">
        <v>1</v>
      </c>
      <c r="R26" s="10">
        <f t="shared" si="3"/>
        <v>1</v>
      </c>
      <c r="S26" s="4" t="s">
        <v>94</v>
      </c>
      <c r="T26" s="20" t="s">
        <v>25</v>
      </c>
    </row>
    <row r="27" spans="1:20" ht="41.25" x14ac:dyDescent="0.2">
      <c r="A27" s="47"/>
      <c r="B27" s="42"/>
      <c r="C27" s="38"/>
      <c r="D27" s="38"/>
      <c r="E27" s="21" t="s">
        <v>95</v>
      </c>
      <c r="F27" s="33" t="s">
        <v>96</v>
      </c>
      <c r="G27" s="3">
        <v>2</v>
      </c>
      <c r="H27" s="3">
        <v>5</v>
      </c>
      <c r="I27" s="3">
        <v>5</v>
      </c>
      <c r="J27" s="3">
        <v>5</v>
      </c>
      <c r="K27" s="3">
        <f t="shared" si="2"/>
        <v>17</v>
      </c>
      <c r="L27" s="20" t="s">
        <v>25</v>
      </c>
      <c r="M27" s="20" t="s">
        <v>25</v>
      </c>
      <c r="N27" s="20" t="s">
        <v>25</v>
      </c>
      <c r="O27" s="28">
        <v>0.95876844685720375</v>
      </c>
      <c r="P27" s="28">
        <v>0.92104022594375923</v>
      </c>
      <c r="Q27" s="3">
        <v>2</v>
      </c>
      <c r="R27" s="10">
        <f t="shared" si="3"/>
        <v>1</v>
      </c>
      <c r="S27" s="4" t="s">
        <v>97</v>
      </c>
      <c r="T27" s="20" t="s">
        <v>25</v>
      </c>
    </row>
  </sheetData>
  <mergeCells count="31">
    <mergeCell ref="A17:A27"/>
    <mergeCell ref="A1:A2"/>
    <mergeCell ref="A4:A8"/>
    <mergeCell ref="B1:B2"/>
    <mergeCell ref="B4:B8"/>
    <mergeCell ref="A11:A16"/>
    <mergeCell ref="B11:B16"/>
    <mergeCell ref="A9:A10"/>
    <mergeCell ref="L1:L2"/>
    <mergeCell ref="N1:N2"/>
    <mergeCell ref="M1:M2"/>
    <mergeCell ref="O1:P1"/>
    <mergeCell ref="E1:E2"/>
    <mergeCell ref="G1:J1"/>
    <mergeCell ref="K1:K2"/>
    <mergeCell ref="D17:D27"/>
    <mergeCell ref="T1:T2"/>
    <mergeCell ref="S1:S2"/>
    <mergeCell ref="Q1:R1"/>
    <mergeCell ref="B9:B10"/>
    <mergeCell ref="B17:B27"/>
    <mergeCell ref="D11:D16"/>
    <mergeCell ref="C11:C16"/>
    <mergeCell ref="C17:C27"/>
    <mergeCell ref="C1:C2"/>
    <mergeCell ref="D1:D2"/>
    <mergeCell ref="F1:F2"/>
    <mergeCell ref="D4:D8"/>
    <mergeCell ref="D9:D10"/>
    <mergeCell ref="C4:C8"/>
    <mergeCell ref="C9:C10"/>
  </mergeCells>
  <dataValidations count="1">
    <dataValidation type="textLength" operator="lessThan" allowBlank="1" showInputMessage="1" showErrorMessage="1" sqref="S11" xr:uid="{2D574560-2E74-4327-A091-6E767EE2BC06}">
      <formula1>1001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F539B-BAD7-4F41-96E9-8C8D913F80A9}">
  <dimension ref="A1:K7"/>
  <sheetViews>
    <sheetView workbookViewId="0">
      <selection activeCell="B14" sqref="B14"/>
    </sheetView>
  </sheetViews>
  <sheetFormatPr defaultColWidth="11.43359375" defaultRowHeight="15" x14ac:dyDescent="0.2"/>
  <cols>
    <col min="2" max="2" width="43.046875" customWidth="1"/>
    <col min="3" max="3" width="11.43359375" customWidth="1"/>
    <col min="8" max="8" width="10.22265625" customWidth="1"/>
    <col min="9" max="9" width="18.4296875" customWidth="1"/>
    <col min="10" max="10" width="16.0078125" customWidth="1"/>
  </cols>
  <sheetData>
    <row r="1" spans="1:11" x14ac:dyDescent="0.2">
      <c r="A1" s="51" t="s">
        <v>98</v>
      </c>
      <c r="B1" s="45" t="s">
        <v>99</v>
      </c>
      <c r="C1" s="45" t="s">
        <v>100</v>
      </c>
      <c r="D1" s="52" t="s">
        <v>101</v>
      </c>
      <c r="E1" s="53"/>
      <c r="F1" s="53"/>
      <c r="G1" s="54"/>
      <c r="H1" s="55" t="s">
        <v>102</v>
      </c>
      <c r="I1" s="48" t="s">
        <v>12</v>
      </c>
      <c r="J1" s="49"/>
      <c r="K1" s="50"/>
    </row>
    <row r="2" spans="1:11" x14ac:dyDescent="0.2">
      <c r="A2" s="51"/>
      <c r="B2" s="45"/>
      <c r="C2" s="45"/>
      <c r="D2" s="6">
        <v>2024</v>
      </c>
      <c r="E2" s="6">
        <v>2025</v>
      </c>
      <c r="F2" s="6">
        <v>2026</v>
      </c>
      <c r="G2" s="6">
        <v>2027</v>
      </c>
      <c r="H2" s="56"/>
      <c r="I2" s="13" t="s">
        <v>17</v>
      </c>
      <c r="J2" s="14" t="s">
        <v>18</v>
      </c>
      <c r="K2" s="50"/>
    </row>
    <row r="3" spans="1:11" hidden="1" x14ac:dyDescent="0.2">
      <c r="A3" s="7" t="s">
        <v>103</v>
      </c>
      <c r="B3" s="4" t="s">
        <v>104</v>
      </c>
      <c r="C3" s="12">
        <v>0.64</v>
      </c>
      <c r="D3" s="12">
        <v>0.65500000000000003</v>
      </c>
      <c r="E3" s="12">
        <v>0.66800000000000004</v>
      </c>
      <c r="F3" s="12">
        <v>0.68100000000000005</v>
      </c>
      <c r="G3" s="12">
        <v>0.7</v>
      </c>
      <c r="H3" s="12">
        <v>0.7</v>
      </c>
      <c r="I3" s="23" t="s">
        <v>105</v>
      </c>
      <c r="J3" s="16" t="s">
        <v>25</v>
      </c>
    </row>
    <row r="4" spans="1:11" ht="68.25" x14ac:dyDescent="0.2">
      <c r="A4" s="8" t="s">
        <v>106</v>
      </c>
      <c r="B4" s="5" t="s">
        <v>107</v>
      </c>
      <c r="C4" s="3" t="s">
        <v>25</v>
      </c>
      <c r="D4" s="9">
        <v>2700</v>
      </c>
      <c r="E4" s="9">
        <v>5950</v>
      </c>
      <c r="F4" s="9">
        <v>7450</v>
      </c>
      <c r="G4" s="9">
        <v>15900</v>
      </c>
      <c r="H4" s="9">
        <f>SUM(D4:G4)</f>
        <v>32000</v>
      </c>
      <c r="I4" s="11">
        <v>2699</v>
      </c>
      <c r="J4" s="16">
        <f>I4/D4</f>
        <v>0.99962962962962965</v>
      </c>
    </row>
    <row r="5" spans="1:11" ht="27.75" x14ac:dyDescent="0.2">
      <c r="A5" s="8" t="s">
        <v>106</v>
      </c>
      <c r="B5" s="5" t="s">
        <v>108</v>
      </c>
      <c r="C5" s="3" t="s">
        <v>25</v>
      </c>
      <c r="D5" s="9">
        <v>6224</v>
      </c>
      <c r="E5" s="9">
        <v>3000</v>
      </c>
      <c r="F5" s="9">
        <v>5388</v>
      </c>
      <c r="G5" s="9">
        <v>5388</v>
      </c>
      <c r="H5" s="9">
        <f>SUM(D5:G5)</f>
        <v>20000</v>
      </c>
      <c r="I5" s="11">
        <v>6410</v>
      </c>
      <c r="J5" s="16">
        <f>I5/D5</f>
        <v>1.0298843187660669</v>
      </c>
    </row>
    <row r="6" spans="1:11" ht="41.25" x14ac:dyDescent="0.2">
      <c r="A6" s="8" t="s">
        <v>106</v>
      </c>
      <c r="B6" s="5" t="s">
        <v>109</v>
      </c>
      <c r="C6" s="3" t="s">
        <v>25</v>
      </c>
      <c r="D6" s="3">
        <v>1</v>
      </c>
      <c r="E6" s="3">
        <v>1</v>
      </c>
      <c r="F6" s="3">
        <v>1</v>
      </c>
      <c r="G6" s="3">
        <v>2</v>
      </c>
      <c r="H6" s="9">
        <f>SUM(D6:G6)</f>
        <v>5</v>
      </c>
      <c r="I6" s="15">
        <v>1</v>
      </c>
      <c r="J6" s="16">
        <f>I6/D6</f>
        <v>1</v>
      </c>
    </row>
    <row r="7" spans="1:11" x14ac:dyDescent="0.2">
      <c r="C7" s="1"/>
    </row>
  </sheetData>
  <mergeCells count="7">
    <mergeCell ref="I1:J1"/>
    <mergeCell ref="K1:K2"/>
    <mergeCell ref="A1:A2"/>
    <mergeCell ref="D1:G1"/>
    <mergeCell ref="H1:H2"/>
    <mergeCell ref="C1:C2"/>
    <mergeCell ref="B1:B2"/>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 /></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 /></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88e3bd2-b56c-43a0-b8a9-e0fb12425dda" xsi:nil="true"/>
    <lcf76f155ced4ddcb4097134ff3c332f xmlns="8a5bfd3a-d6b9-4829-9d24-8e2d803f4e0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5AA1C96B0DFBDF4D94BA3260E89F5FC3" ma:contentTypeVersion="14" ma:contentTypeDescription="Crear nuevo documento." ma:contentTypeScope="" ma:versionID="1deeed8fef9bd69f35669a70b9ad2869">
  <xsd:schema xmlns:xsd="http://www.w3.org/2001/XMLSchema" xmlns:xs="http://www.w3.org/2001/XMLSchema" xmlns:p="http://schemas.microsoft.com/office/2006/metadata/properties" xmlns:ns2="8a5bfd3a-d6b9-4829-9d24-8e2d803f4e0b" xmlns:ns3="088e3bd2-b56c-43a0-b8a9-e0fb12425dda" targetNamespace="http://schemas.microsoft.com/office/2006/metadata/properties" ma:root="true" ma:fieldsID="83d50bcdc82165db99df96b2098fa9fd" ns2:_="" ns3:_="">
    <xsd:import namespace="8a5bfd3a-d6b9-4829-9d24-8e2d803f4e0b"/>
    <xsd:import namespace="088e3bd2-b56c-43a0-b8a9-e0fb12425dd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bfd3a-d6b9-4829-9d24-8e2d803f4e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3dc39176-96d1-4b81-90d6-4a9a1cde659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88e3bd2-b56c-43a0-b8a9-e0fb12425dda"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b345564a-e6a3-45b3-9220-0a0db928d84c}" ma:internalName="TaxCatchAll" ma:showField="CatchAllData" ma:web="088e3bd2-b56c-43a0-b8a9-e0fb12425d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7C0889-3755-4ACB-95DC-AD7590E1A4E6}">
  <ds:schemaRefs>
    <ds:schemaRef ds:uri="http://schemas.microsoft.com/office/2006/metadata/properties"/>
    <ds:schemaRef ds:uri="http://www.w3.org/2000/xmlns/"/>
    <ds:schemaRef ds:uri="088e3bd2-b56c-43a0-b8a9-e0fb12425dda"/>
    <ds:schemaRef ds:uri="http://www.w3.org/2001/XMLSchema-instance"/>
    <ds:schemaRef ds:uri="8a5bfd3a-d6b9-4829-9d24-8e2d803f4e0b"/>
    <ds:schemaRef ds:uri="http://schemas.microsoft.com/office/infopath/2007/PartnerControls"/>
  </ds:schemaRefs>
</ds:datastoreItem>
</file>

<file path=customXml/itemProps2.xml><?xml version="1.0" encoding="utf-8"?>
<ds:datastoreItem xmlns:ds="http://schemas.openxmlformats.org/officeDocument/2006/customXml" ds:itemID="{5CF836A9-799C-4FEC-88ED-CA0D75926B8A}">
  <ds:schemaRefs>
    <ds:schemaRef ds:uri="http://schemas.microsoft.com/office/2006/metadata/contentType"/>
    <ds:schemaRef ds:uri="http://schemas.microsoft.com/office/2006/metadata/properties/metaAttributes"/>
    <ds:schemaRef ds:uri="http://www.w3.org/2000/xmlns/"/>
    <ds:schemaRef ds:uri="http://www.w3.org/2001/XMLSchema"/>
    <ds:schemaRef ds:uri="8a5bfd3a-d6b9-4829-9d24-8e2d803f4e0b"/>
    <ds:schemaRef ds:uri="088e3bd2-b56c-43a0-b8a9-e0fb12425dda"/>
  </ds:schemaRefs>
</ds:datastoreItem>
</file>

<file path=customXml/itemProps3.xml><?xml version="1.0" encoding="utf-8"?>
<ds:datastoreItem xmlns:ds="http://schemas.openxmlformats.org/officeDocument/2006/customXml" ds:itemID="{3A3708AD-1D8F-4DAD-943F-BE740853E2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2" baseType="variant">
      <vt:variant>
        <vt:lpstr>Hojas de cálculo</vt:lpstr>
      </vt:variant>
      <vt:variant>
        <vt:i4>2</vt:i4>
      </vt:variant>
    </vt:vector>
  </HeadingPairs>
  <TitlesOfParts>
    <vt:vector size="2" baseType="lpstr">
      <vt:lpstr>Proyectos de inversión</vt:lpstr>
      <vt:lpstr>PDD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Nayibe Castro  Novoa</dc:creator>
  <cp:keywords/>
  <dc:description/>
  <cp:lastModifiedBy>Nayibe Castro  Novoa</cp:lastModifiedBy>
  <cp:revision/>
  <dcterms:created xsi:type="dcterms:W3CDTF">2025-01-10T17:32:15Z</dcterms:created>
  <dcterms:modified xsi:type="dcterms:W3CDTF">2025-02-04T23:25:05Z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0x0101005AA1C96B0DFBDF4D94BA3260E89F5FC3</vt:lpwstr>
  </property>
  <property fmtid="{D5CDD505-2E9C-101B-9397-08002B2CF9AE}" pid="3" name="MediaServiceImageTags">
    <vt:lpwstr/>
  </property>
</Properties>
</file>